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orris\Desktop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4" i="1" l="1"/>
  <c r="B5" i="1"/>
  <c r="B15" i="1" l="1"/>
  <c r="C15" i="1" s="1"/>
  <c r="B16" i="1" l="1"/>
  <c r="B21" i="1" s="1"/>
</calcChain>
</file>

<file path=xl/sharedStrings.xml><?xml version="1.0" encoding="utf-8"?>
<sst xmlns="http://schemas.openxmlformats.org/spreadsheetml/2006/main" count="34" uniqueCount="34">
  <si>
    <t>Current living Expenses (monthly)​</t>
  </si>
  <si>
    <t>A. Estimated Living Expenses at Retirement (80%)​​</t>
  </si>
  <si>
    <t>Estimated Retirement Income (monthly)​​</t>
  </si>
  <si>
    <t>2) Individual Pension plan​</t>
  </si>
  <si>
    <t>3) Company Pension plan​</t>
  </si>
  <si>
    <t>​4) Other Income (rental income or current liabilities)​</t>
  </si>
  <si>
    <t>B. Total Estimated Income​​</t>
  </si>
  <si>
    <t>Net Inflation Adjusted Rate of Return​​</t>
  </si>
  <si>
    <t>Retirement Goal​</t>
  </si>
  <si>
    <t>Retirement Calculator</t>
  </si>
  <si>
    <t>TT Dollars</t>
  </si>
  <si>
    <t>Retirement shortfall (A-B)​​ per month</t>
  </si>
  <si>
    <t>Retirement shortfall (A-B)​​ per year</t>
  </si>
  <si>
    <t>Calculate your Retirement Needs</t>
  </si>
  <si>
    <t>&lt;-- Enter your current monthly expenses</t>
  </si>
  <si>
    <t>&lt;--Enter the income you expect from National insurance</t>
  </si>
  <si>
    <t>&lt;--Enter the income you expect from your Individual Pension Plan</t>
  </si>
  <si>
    <t>&lt;--Enter the income you expect from your Company Pension Plan</t>
  </si>
  <si>
    <t>&lt;--Enter any other income you expect i.e Business, Rental property</t>
  </si>
  <si>
    <t>&lt;--Enter the number of years you expect to live in retirement</t>
  </si>
  <si>
    <t>&lt;--Enter your average rate of return from the investments you have currently</t>
  </si>
  <si>
    <t>&lt;--Enter the average inflation rate over the years you have remaining to work</t>
  </si>
  <si>
    <t>http://www.news.gov.tt/content/new-schedule-senior-citizens-pension-take-effect-december-2015#.WpAn1a6nHcs</t>
  </si>
  <si>
    <t>&lt;--Enter the income you expect from Senior Citizens Pension (See link below)</t>
  </si>
  <si>
    <t>Enter items highlighted in Grey</t>
  </si>
  <si>
    <t>Expected Years in Retirement​​</t>
  </si>
  <si>
    <r>
      <rPr>
        <b/>
        <vertAlign val="subscript"/>
        <sz val="15"/>
        <color rgb="FF00B050"/>
        <rFont val="Calibri"/>
        <family val="2"/>
        <scheme val="minor"/>
      </rPr>
      <t>2</t>
    </r>
    <r>
      <rPr>
        <vertAlign val="subscript"/>
        <sz val="15"/>
        <color theme="1"/>
        <rFont val="Calibri"/>
        <family val="2"/>
        <scheme val="minor"/>
      </rPr>
      <t xml:space="preserve"> </t>
    </r>
    <r>
      <rPr>
        <sz val="15"/>
        <color theme="1"/>
        <rFont val="Calibri"/>
        <family val="2"/>
        <scheme val="minor"/>
      </rPr>
      <t>Average Rate of Inflation​​</t>
    </r>
  </si>
  <si>
    <r>
      <rPr>
        <b/>
        <vertAlign val="subscript"/>
        <sz val="15"/>
        <color rgb="FF00B050"/>
        <rFont val="Calibri"/>
        <family val="2"/>
        <scheme val="minor"/>
      </rPr>
      <t>2</t>
    </r>
    <r>
      <rPr>
        <sz val="15"/>
        <color theme="1"/>
        <rFont val="Calibri"/>
        <family val="2"/>
        <scheme val="minor"/>
      </rPr>
      <t>The average rate of inflation for 10 years is 7.58% as per Central Bank statistics</t>
    </r>
  </si>
  <si>
    <r>
      <t>1)</t>
    </r>
    <r>
      <rPr>
        <b/>
        <vertAlign val="subscript"/>
        <sz val="15"/>
        <color rgb="FF7030A0"/>
        <rFont val="Calibri"/>
        <family val="2"/>
        <scheme val="minor"/>
      </rPr>
      <t>3</t>
    </r>
    <r>
      <rPr>
        <sz val="15"/>
        <color theme="1"/>
        <rFont val="Calibri"/>
        <family val="2"/>
        <scheme val="minor"/>
      </rPr>
      <t> National Insurance​​</t>
    </r>
  </si>
  <si>
    <r>
      <rPr>
        <b/>
        <vertAlign val="subscript"/>
        <sz val="15"/>
        <color rgb="FF7030A0"/>
        <rFont val="Calibri"/>
        <family val="2"/>
        <scheme val="minor"/>
      </rPr>
      <t>3</t>
    </r>
    <r>
      <rPr>
        <sz val="15"/>
        <color theme="1"/>
        <rFont val="Calibri"/>
        <family val="2"/>
        <scheme val="minor"/>
      </rPr>
      <t xml:space="preserve"> The sum of $3,000.00 monthly for NIS was assumed. </t>
    </r>
  </si>
  <si>
    <r>
      <t>2)</t>
    </r>
    <r>
      <rPr>
        <b/>
        <vertAlign val="subscript"/>
        <sz val="15"/>
        <color theme="5"/>
        <rFont val="Calibri"/>
        <family val="2"/>
        <scheme val="minor"/>
      </rPr>
      <t>4</t>
    </r>
    <r>
      <rPr>
        <sz val="15"/>
        <color theme="1"/>
        <rFont val="Calibri"/>
        <family val="2"/>
        <scheme val="minor"/>
      </rPr>
      <t xml:space="preserve"> Senior Citizens Pension</t>
    </r>
  </si>
  <si>
    <r>
      <rPr>
        <b/>
        <vertAlign val="subscript"/>
        <sz val="15"/>
        <color theme="5"/>
        <rFont val="Calibri"/>
        <family val="2"/>
        <scheme val="minor"/>
      </rPr>
      <t>4</t>
    </r>
    <r>
      <rPr>
        <sz val="15"/>
        <color theme="1"/>
        <rFont val="Calibri"/>
        <family val="2"/>
        <scheme val="minor"/>
      </rPr>
      <t xml:space="preserve"> A person obtaining $3000 NIS qualifies for $1500 Senior Citizens Pension. See link below.</t>
    </r>
  </si>
  <si>
    <r>
      <rPr>
        <b/>
        <vertAlign val="subscript"/>
        <sz val="15"/>
        <color rgb="FF002060"/>
        <rFont val="Calibri"/>
        <family val="2"/>
        <scheme val="minor"/>
      </rPr>
      <t>1</t>
    </r>
    <r>
      <rPr>
        <b/>
        <sz val="15"/>
        <color theme="4"/>
        <rFont val="Calibri"/>
        <family val="2"/>
        <scheme val="minor"/>
      </rPr>
      <t xml:space="preserve"> </t>
    </r>
    <r>
      <rPr>
        <sz val="15"/>
        <color theme="1"/>
        <rFont val="Calibri"/>
        <family val="2"/>
        <scheme val="minor"/>
      </rPr>
      <t>Expected Average Rate of Return from Investments​​</t>
    </r>
  </si>
  <si>
    <r>
      <rPr>
        <b/>
        <vertAlign val="subscript"/>
        <sz val="15"/>
        <color rgb="FF002060"/>
        <rFont val="Calibri"/>
        <family val="2"/>
        <scheme val="minor"/>
      </rPr>
      <t>1</t>
    </r>
    <r>
      <rPr>
        <sz val="15"/>
        <color theme="1"/>
        <rFont val="Calibri"/>
        <family val="2"/>
        <scheme val="minor"/>
      </rPr>
      <t xml:space="preserve"> A benchmark 4.66% - 10 year return for the URF Fund was used as the rate of return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</si>
</sst>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TT$&quot;#,##0.00_);[Red]\(&quot;TT$&quot;#,##0.0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color rgb="FFFF0000"/>
      <name val="Arial"/>
      <family val="2"/>
    </font>
    <font>
      <vertAlign val="subscript"/>
      <sz val="15"/>
      <color theme="1"/>
      <name val="Calibri"/>
      <family val="2"/>
      <scheme val="minor"/>
    </font>
    <font>
      <b/>
      <sz val="15"/>
      <color theme="4"/>
      <name val="Calibri"/>
      <family val="2"/>
      <scheme val="minor"/>
    </font>
    <font>
      <b/>
      <vertAlign val="subscript"/>
      <sz val="15"/>
      <color rgb="FF00B050"/>
      <name val="Calibri"/>
      <family val="2"/>
      <scheme val="minor"/>
    </font>
    <font>
      <b/>
      <vertAlign val="subscript"/>
      <sz val="15"/>
      <color rgb="FF7030A0"/>
      <name val="Calibri"/>
      <family val="2"/>
      <scheme val="minor"/>
    </font>
    <font>
      <b/>
      <vertAlign val="subscript"/>
      <sz val="15"/>
      <color theme="5"/>
      <name val="Calibri"/>
      <family val="2"/>
      <scheme val="minor"/>
    </font>
    <font>
      <b/>
      <vertAlign val="subscript"/>
      <sz val="15"/>
      <color rgb="FF00206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8" fontId="4" fillId="0" borderId="2" xfId="0" applyNumberFormat="1" applyFont="1" applyBorder="1"/>
    <xf numFmtId="0" fontId="1" fillId="0" borderId="0" xfId="0" applyFont="1"/>
    <xf numFmtId="0" fontId="5" fillId="0" borderId="0" xfId="1"/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7" fillId="0" borderId="0" xfId="0" applyFont="1"/>
    <xf numFmtId="0" fontId="6" fillId="3" borderId="0" xfId="0" applyFont="1" applyFill="1" applyBorder="1"/>
    <xf numFmtId="9" fontId="2" fillId="0" borderId="6" xfId="2" applyFont="1" applyBorder="1"/>
    <xf numFmtId="10" fontId="2" fillId="2" borderId="1" xfId="2" applyNumberFormat="1" applyFont="1" applyFill="1" applyBorder="1" applyProtection="1">
      <protection locked="0"/>
    </xf>
    <xf numFmtId="0" fontId="14" fillId="0" borderId="0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ews.gov.tt/content/new-schedule-senior-citizens-pension-take-effect-december-2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C9" sqref="C9"/>
    </sheetView>
  </sheetViews>
  <sheetFormatPr defaultRowHeight="15" x14ac:dyDescent="0.25"/>
  <cols>
    <col min="1" max="1" width="65.5703125" bestFit="1" customWidth="1"/>
    <col min="2" max="2" width="22" bestFit="1" customWidth="1"/>
    <col min="3" max="3" width="71.140625" bestFit="1" customWidth="1"/>
  </cols>
  <sheetData>
    <row r="1" spans="1:4" ht="26.25" x14ac:dyDescent="0.4">
      <c r="A1" s="17" t="s">
        <v>13</v>
      </c>
      <c r="B1" s="17"/>
      <c r="C1" s="1"/>
    </row>
    <row r="2" spans="1:4" ht="19.5" x14ac:dyDescent="0.3">
      <c r="A2" s="14" t="s">
        <v>24</v>
      </c>
      <c r="B2" s="1"/>
    </row>
    <row r="3" spans="1:4" ht="19.5" x14ac:dyDescent="0.3">
      <c r="A3" s="3" t="s">
        <v>9</v>
      </c>
      <c r="B3" s="4" t="s">
        <v>10</v>
      </c>
    </row>
    <row r="4" spans="1:4" ht="19.5" x14ac:dyDescent="0.3">
      <c r="A4" s="5" t="s">
        <v>0</v>
      </c>
      <c r="B4" s="11"/>
      <c r="C4" s="9" t="s">
        <v>14</v>
      </c>
      <c r="D4" s="9"/>
    </row>
    <row r="5" spans="1:4" ht="19.5" x14ac:dyDescent="0.3">
      <c r="A5" s="5" t="s">
        <v>1</v>
      </c>
      <c r="B5" s="6">
        <f>0.8*B4</f>
        <v>0</v>
      </c>
      <c r="C5" s="9"/>
      <c r="D5" s="9"/>
    </row>
    <row r="6" spans="1:4" ht="19.5" x14ac:dyDescent="0.3">
      <c r="A6" s="5"/>
      <c r="B6" s="6"/>
      <c r="C6" s="9"/>
      <c r="D6" s="9"/>
    </row>
    <row r="7" spans="1:4" ht="19.5" x14ac:dyDescent="0.3">
      <c r="A7" s="5" t="s">
        <v>2</v>
      </c>
      <c r="B7" s="6"/>
      <c r="C7" s="9"/>
      <c r="D7" s="9"/>
    </row>
    <row r="8" spans="1:4" ht="22.5" x14ac:dyDescent="0.4">
      <c r="A8" s="5" t="s">
        <v>28</v>
      </c>
      <c r="B8" s="12">
        <v>3000</v>
      </c>
      <c r="C8" s="9" t="s">
        <v>15</v>
      </c>
      <c r="D8" s="9"/>
    </row>
    <row r="9" spans="1:4" ht="22.5" x14ac:dyDescent="0.4">
      <c r="A9" s="5" t="s">
        <v>30</v>
      </c>
      <c r="B9" s="12">
        <v>1500</v>
      </c>
      <c r="C9" s="9" t="s">
        <v>23</v>
      </c>
      <c r="D9" s="9"/>
    </row>
    <row r="10" spans="1:4" ht="19.5" x14ac:dyDescent="0.3">
      <c r="A10" s="5" t="s">
        <v>3</v>
      </c>
      <c r="B10" s="12"/>
      <c r="C10" s="9" t="s">
        <v>16</v>
      </c>
      <c r="D10" s="9"/>
    </row>
    <row r="11" spans="1:4" ht="19.5" x14ac:dyDescent="0.3">
      <c r="A11" s="5" t="s">
        <v>4</v>
      </c>
      <c r="B11" s="12"/>
      <c r="C11" s="9" t="s">
        <v>17</v>
      </c>
      <c r="D11" s="9"/>
    </row>
    <row r="12" spans="1:4" ht="19.5" x14ac:dyDescent="0.3">
      <c r="A12" s="5" t="s">
        <v>5</v>
      </c>
      <c r="B12" s="12"/>
      <c r="C12" s="9" t="s">
        <v>18</v>
      </c>
      <c r="D12" s="9"/>
    </row>
    <row r="13" spans="1:4" ht="19.5" x14ac:dyDescent="0.3">
      <c r="A13" s="5"/>
      <c r="B13" s="6"/>
      <c r="C13" s="9"/>
      <c r="D13" s="9"/>
    </row>
    <row r="14" spans="1:4" ht="19.5" x14ac:dyDescent="0.3">
      <c r="A14" s="5" t="s">
        <v>6</v>
      </c>
      <c r="B14" s="6">
        <f>SUM(B8:B13)</f>
        <v>4500</v>
      </c>
      <c r="C14" s="9"/>
      <c r="D14" s="9"/>
    </row>
    <row r="15" spans="1:4" ht="19.5" x14ac:dyDescent="0.3">
      <c r="A15" s="5" t="s">
        <v>11</v>
      </c>
      <c r="B15" s="6">
        <f>B5-B14</f>
        <v>-4500</v>
      </c>
      <c r="C15" s="13" t="str">
        <f>IF(B15&lt;=0,"You are saving enough","You need to save more")</f>
        <v>You are saving enough</v>
      </c>
      <c r="D15" s="9"/>
    </row>
    <row r="16" spans="1:4" ht="19.5" x14ac:dyDescent="0.3">
      <c r="A16" s="5" t="s">
        <v>12</v>
      </c>
      <c r="B16" s="6">
        <f>B15*12</f>
        <v>-54000</v>
      </c>
      <c r="C16" s="9"/>
      <c r="D16" s="9"/>
    </row>
    <row r="17" spans="1:4" ht="19.5" x14ac:dyDescent="0.3">
      <c r="A17" s="5" t="s">
        <v>25</v>
      </c>
      <c r="B17" s="11"/>
      <c r="C17" s="9" t="s">
        <v>19</v>
      </c>
      <c r="D17" s="9"/>
    </row>
    <row r="18" spans="1:4" ht="22.5" x14ac:dyDescent="0.4">
      <c r="A18" s="5" t="s">
        <v>32</v>
      </c>
      <c r="B18" s="16">
        <v>4.6600000000000003E-2</v>
      </c>
      <c r="C18" s="9" t="s">
        <v>20</v>
      </c>
      <c r="D18" s="9"/>
    </row>
    <row r="19" spans="1:4" ht="22.5" x14ac:dyDescent="0.4">
      <c r="A19" s="5" t="s">
        <v>26</v>
      </c>
      <c r="B19" s="16">
        <v>7.5800000000000006E-2</v>
      </c>
      <c r="C19" s="9" t="s">
        <v>21</v>
      </c>
      <c r="D19" s="9"/>
    </row>
    <row r="20" spans="1:4" ht="19.5" x14ac:dyDescent="0.3">
      <c r="A20" s="5" t="s">
        <v>7</v>
      </c>
      <c r="B20" s="15">
        <f>((1+B18)/(1+B19))-1</f>
        <v>-2.7142591559769613E-2</v>
      </c>
    </row>
    <row r="21" spans="1:4" ht="19.5" x14ac:dyDescent="0.3">
      <c r="A21" s="7" t="s">
        <v>8</v>
      </c>
      <c r="B21" s="8">
        <f>-PV(B20, B17,B16)</f>
        <v>0</v>
      </c>
    </row>
    <row r="22" spans="1:4" ht="19.5" x14ac:dyDescent="0.3">
      <c r="A22" s="2"/>
      <c r="B22" s="2"/>
    </row>
    <row r="23" spans="1:4" ht="22.5" x14ac:dyDescent="0.4">
      <c r="A23" s="2" t="s">
        <v>33</v>
      </c>
      <c r="B23" s="2"/>
    </row>
    <row r="24" spans="1:4" ht="22.5" x14ac:dyDescent="0.4">
      <c r="A24" s="2" t="s">
        <v>27</v>
      </c>
      <c r="B24" s="2"/>
    </row>
    <row r="25" spans="1:4" ht="22.5" x14ac:dyDescent="0.4">
      <c r="A25" s="2" t="s">
        <v>29</v>
      </c>
      <c r="B25" s="2"/>
    </row>
    <row r="26" spans="1:4" ht="22.5" x14ac:dyDescent="0.4">
      <c r="A26" s="2" t="s">
        <v>31</v>
      </c>
      <c r="B26" s="2"/>
    </row>
    <row r="27" spans="1:4" ht="31.5" customHeight="1" x14ac:dyDescent="0.3">
      <c r="A27" s="10" t="s">
        <v>22</v>
      </c>
      <c r="B27" s="2"/>
    </row>
    <row r="28" spans="1:4" ht="19.5" x14ac:dyDescent="0.3">
      <c r="B28" s="2"/>
    </row>
  </sheetData>
  <sheetProtection sheet="1" objects="1" scenarios="1" formatCells="0"/>
  <mergeCells count="1">
    <mergeCell ref="A1:B1"/>
  </mergeCells>
  <hyperlinks>
    <hyperlink ref="A27" r:id="rId1" location=".WpAn1a6nHcs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Borris</dc:creator>
  <cp:lastModifiedBy>Ashley Borris</cp:lastModifiedBy>
  <dcterms:created xsi:type="dcterms:W3CDTF">2018-02-22T18:23:28Z</dcterms:created>
  <dcterms:modified xsi:type="dcterms:W3CDTF">2018-03-05T19:18:43Z</dcterms:modified>
</cp:coreProperties>
</file>